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60" windowWidth="15315" windowHeight="4290" tabRatio="262" activeTab="0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'List1'!$A$2:$K$28</definedName>
    <definedName name="_xlnm.Print_Titles" localSheetId="0">'List1'!$1:$2</definedName>
    <definedName name="_xlnm.Print_Area" localSheetId="0">'List1'!$A$1:$I$28</definedName>
    <definedName name="Z_1F7B7CB3_1531_4D05_B9E3_71AA1A7A4583_.wvu.FilterData" localSheetId="0" hidden="1">'List1'!$A$2:$K$28</definedName>
    <definedName name="Z_1F7B7CB3_1531_4D05_B9E3_71AA1A7A4583_.wvu.FilterData" localSheetId="1" hidden="1">'List2'!$A$1:$O$29</definedName>
    <definedName name="Z_1F7B7CB3_1531_4D05_B9E3_71AA1A7A4583_.wvu.PrintArea" localSheetId="0" hidden="1">'List1'!$A$1:$I$28</definedName>
    <definedName name="Z_1F7B7CB3_1531_4D05_B9E3_71AA1A7A4583_.wvu.PrintTitles" localSheetId="0" hidden="1">'List1'!$1:$2</definedName>
    <definedName name="Z_DF522EA8_B3DF_4A04_A053_7BD2CA705036_.wvu.FilterData" localSheetId="0" hidden="1">'List1'!$A$2:$K$28</definedName>
    <definedName name="Z_DF522EA8_B3DF_4A04_A053_7BD2CA705036_.wvu.FilterData" localSheetId="1" hidden="1">'List2'!$A$1:$O$29</definedName>
    <definedName name="Z_DF522EA8_B3DF_4A04_A053_7BD2CA705036_.wvu.PrintArea" localSheetId="0" hidden="1">'List1'!$A$1:$I$28</definedName>
    <definedName name="Z_DF522EA8_B3DF_4A04_A053_7BD2CA705036_.wvu.PrintTitles" localSheetId="0" hidden="1">'List1'!$1:$2</definedName>
  </definedNames>
  <calcPr fullCalcOnLoad="1"/>
</workbook>
</file>

<file path=xl/sharedStrings.xml><?xml version="1.0" encoding="utf-8"?>
<sst xmlns="http://schemas.openxmlformats.org/spreadsheetml/2006/main" count="222" uniqueCount="67">
  <si>
    <t>číslo</t>
  </si>
  <si>
    <t>jméno</t>
  </si>
  <si>
    <t>čas</t>
  </si>
  <si>
    <t>pořadí</t>
  </si>
  <si>
    <t>ročník</t>
  </si>
  <si>
    <t>kategorie</t>
  </si>
  <si>
    <t>let</t>
  </si>
  <si>
    <t xml:space="preserve">ABS </t>
  </si>
  <si>
    <t xml:space="preserve">KAT </t>
  </si>
  <si>
    <t>.MUŽ ŽENA</t>
  </si>
  <si>
    <t>VÝSLEDKY</t>
  </si>
  <si>
    <t>ST.Ž</t>
  </si>
  <si>
    <t>ML.Ž</t>
  </si>
  <si>
    <t>KADETI</t>
  </si>
  <si>
    <t>JUNIOŘI</t>
  </si>
  <si>
    <t>ELITE</t>
  </si>
  <si>
    <t>MASTERS AB</t>
  </si>
  <si>
    <t>MASTERS CD</t>
  </si>
  <si>
    <t>NADĚJE</t>
  </si>
  <si>
    <t xml:space="preserve">     </t>
  </si>
  <si>
    <t>M</t>
  </si>
  <si>
    <t>Ž</t>
  </si>
  <si>
    <t>12-16"</t>
  </si>
  <si>
    <t>XXX</t>
  </si>
  <si>
    <t>1/2 MC 13.9.2009</t>
  </si>
  <si>
    <t>oddíl    /                       město</t>
  </si>
  <si>
    <t>KUBALA JANUSZ</t>
  </si>
  <si>
    <t>MADT SPORT KLAPKA</t>
  </si>
  <si>
    <t>ŠAFRATA ROSTISLAV</t>
  </si>
  <si>
    <t>SK ŠAFRATA</t>
  </si>
  <si>
    <t>PILCHOVSKÁ ANETA</t>
  </si>
  <si>
    <t>BODY MARCEL</t>
  </si>
  <si>
    <t>KARVINÁ</t>
  </si>
  <si>
    <t>PECHÁČEK JIŘÍ</t>
  </si>
  <si>
    <t>SZNAPKA PAVEL</t>
  </si>
  <si>
    <t>SK BERUŠKY</t>
  </si>
  <si>
    <t>KLAPKA VLASTIMIL</t>
  </si>
  <si>
    <t>LEPŠÍK MIROSLAV</t>
  </si>
  <si>
    <t>RAKUŠAN VOJTĚCH</t>
  </si>
  <si>
    <t>MAXBIKE</t>
  </si>
  <si>
    <t>DEPTA MARTIN</t>
  </si>
  <si>
    <t>KREJČOVÁ LUCIE</t>
  </si>
  <si>
    <t>POLÁCH MARTIN</t>
  </si>
  <si>
    <t>SZNAPKA MARTIN</t>
  </si>
  <si>
    <t>HARTIG DAVID</t>
  </si>
  <si>
    <t>BYRTUS IVO</t>
  </si>
  <si>
    <t>HELCEL MARTIN</t>
  </si>
  <si>
    <t>MH BIKE</t>
  </si>
  <si>
    <t>BARTOŠOVÁ DENISA</t>
  </si>
  <si>
    <t>MINDEK TOMÁŠ</t>
  </si>
  <si>
    <t>PŘÁTELÉ ZEL.ÚDOLÍ</t>
  </si>
  <si>
    <t>GREPL RADIM</t>
  </si>
  <si>
    <t>STRÝČEK STANISLAV</t>
  </si>
  <si>
    <t>KYJOV</t>
  </si>
  <si>
    <t>SÝKORA MIROSLAV</t>
  </si>
  <si>
    <t>KRNÁČ VÍTĚZSLAV</t>
  </si>
  <si>
    <t>OSTRAVA</t>
  </si>
  <si>
    <t>MALOŠÍK JAN</t>
  </si>
  <si>
    <t>ORLÍK ORLOVÁ</t>
  </si>
  <si>
    <t>GESOMONT</t>
  </si>
  <si>
    <t>ŠEBESTA PETR</t>
  </si>
  <si>
    <t>BIKE 2000</t>
  </si>
  <si>
    <t>MÍČEK MATĚJ</t>
  </si>
  <si>
    <t>PECHOVÁ KRISTÍNA</t>
  </si>
  <si>
    <t>NENASTOUPIL</t>
  </si>
  <si>
    <t>VZDAL</t>
  </si>
  <si>
    <t>LIMIT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</si>
</sst>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00000"/>
    <numFmt numFmtId="165" formatCode="h:mm:ss.0"/>
    <numFmt numFmtId="166" formatCode="00"/>
    <numFmt numFmtId="167" formatCode="00.0"/>
    <numFmt numFmtId="168" formatCode="00.00"/>
    <numFmt numFmtId="169" formatCode="mm:ss.0;@"/>
    <numFmt numFmtId="170" formatCode="[h]:mm:ss;@"/>
    <numFmt numFmtId="171" formatCode="0.\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h]:mm:ss.0"/>
  </numFmts>
  <fonts count="6">
    <font>
      <sz val="10"/>
      <name val="Arial CE"/>
      <family val="0"/>
    </font>
    <font>
      <b/>
      <sz val="10"/>
      <name val="Arial CE"/>
      <family val="2"/>
    </font>
    <font>
      <sz val="8"/>
      <name val="Tahoma"/>
      <family val="2"/>
    </font>
    <font>
      <sz val="8"/>
      <name val="Arial"/>
      <family val="0"/>
    </font>
    <font>
      <b/>
      <sz val="12"/>
      <name val="Arial CE"/>
      <family val="0"/>
    </font>
    <font>
      <b/>
      <sz val="14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1" fillId="3" borderId="3" xfId="0" applyFont="1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 horizontal="center"/>
    </xf>
    <xf numFmtId="0" fontId="3" fillId="0" borderId="0" xfId="0" applyFont="1" applyAlignment="1">
      <alignment/>
    </xf>
    <xf numFmtId="0" fontId="0" fillId="0" borderId="5" xfId="0" applyBorder="1" applyAlignment="1">
      <alignment horizontal="center" vertical="top"/>
    </xf>
    <xf numFmtId="0" fontId="0" fillId="0" borderId="5" xfId="0" applyBorder="1" applyAlignment="1">
      <alignment horizontal="center" vertical="top" wrapText="1"/>
    </xf>
    <xf numFmtId="0" fontId="0" fillId="0" borderId="0" xfId="0" applyAlignment="1">
      <alignment vertical="top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169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169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0" fontId="0" fillId="2" borderId="0" xfId="0" applyFill="1" applyAlignment="1">
      <alignment/>
    </xf>
    <xf numFmtId="0" fontId="3" fillId="2" borderId="0" xfId="0" applyFont="1" applyFill="1" applyAlignment="1">
      <alignment/>
    </xf>
    <xf numFmtId="17" fontId="0" fillId="0" borderId="2" xfId="0" applyNumberFormat="1" applyBorder="1" applyAlignment="1">
      <alignment/>
    </xf>
    <xf numFmtId="175" fontId="4" fillId="0" borderId="5" xfId="0" applyNumberFormat="1" applyFont="1" applyBorder="1" applyAlignment="1">
      <alignment horizontal="center" vertical="top"/>
    </xf>
    <xf numFmtId="175" fontId="0" fillId="0" borderId="2" xfId="0" applyNumberFormat="1" applyFont="1" applyFill="1" applyBorder="1" applyAlignment="1">
      <alignment horizontal="right"/>
    </xf>
    <xf numFmtId="175" fontId="0" fillId="0" borderId="6" xfId="0" applyNumberFormat="1" applyFont="1" applyBorder="1" applyAlignment="1">
      <alignment horizontal="right"/>
    </xf>
    <xf numFmtId="49" fontId="3" fillId="2" borderId="0" xfId="0" applyNumberFormat="1" applyFont="1" applyFill="1" applyAlignment="1">
      <alignment/>
    </xf>
    <xf numFmtId="0" fontId="0" fillId="3" borderId="0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4" fillId="3" borderId="3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0"/>
  <sheetViews>
    <sheetView tabSelected="1" zoomScale="90" zoomScaleNormal="90" workbookViewId="0" topLeftCell="A1">
      <pane ySplit="4" topLeftCell="BM5" activePane="bottomLeft" state="frozen"/>
      <selection pane="topLeft" activeCell="A1" sqref="A1"/>
      <selection pane="bottomLeft" activeCell="C55" sqref="C55"/>
    </sheetView>
  </sheetViews>
  <sheetFormatPr defaultColWidth="9.00390625" defaultRowHeight="27" customHeight="1"/>
  <cols>
    <col min="1" max="1" width="5.625" style="1" customWidth="1"/>
    <col min="2" max="2" width="31.00390625" style="0" customWidth="1"/>
    <col min="3" max="3" width="22.625" style="0" bestFit="1" customWidth="1"/>
    <col min="5" max="5" width="7.875" style="0" customWidth="1"/>
    <col min="6" max="6" width="8.375" style="0" customWidth="1"/>
    <col min="7" max="7" width="19.00390625" style="1" customWidth="1"/>
    <col min="8" max="8" width="13.75390625" style="1" customWidth="1"/>
    <col min="9" max="9" width="17.625" style="15" customWidth="1"/>
    <col min="10" max="10" width="8.25390625" style="1" customWidth="1"/>
    <col min="11" max="11" width="8.625" style="1" customWidth="1"/>
    <col min="12" max="12" width="6.75390625" style="0" customWidth="1"/>
    <col min="13" max="13" width="6.125" style="0" customWidth="1"/>
    <col min="14" max="14" width="7.875" style="0" customWidth="1"/>
    <col min="15" max="15" width="2.875" style="0" customWidth="1"/>
    <col min="16" max="16" width="7.25390625" style="0" customWidth="1"/>
  </cols>
  <sheetData>
    <row r="1" spans="1:11" ht="27" customHeight="1">
      <c r="A1" s="7"/>
      <c r="B1" s="8" t="s">
        <v>10</v>
      </c>
      <c r="C1" s="31" t="s">
        <v>24</v>
      </c>
      <c r="D1" s="9"/>
      <c r="E1" s="9"/>
      <c r="F1" s="9"/>
      <c r="G1" s="10"/>
      <c r="H1" s="29"/>
      <c r="I1" s="16">
        <v>2009</v>
      </c>
      <c r="J1" s="1" t="s">
        <v>7</v>
      </c>
      <c r="K1" s="1" t="s">
        <v>8</v>
      </c>
    </row>
    <row r="2" spans="1:11" s="14" customFormat="1" ht="27" customHeight="1" thickBot="1">
      <c r="A2" s="12" t="s">
        <v>0</v>
      </c>
      <c r="B2" s="12" t="s">
        <v>1</v>
      </c>
      <c r="C2" s="13" t="s">
        <v>25</v>
      </c>
      <c r="D2" s="12" t="s">
        <v>4</v>
      </c>
      <c r="E2" s="13" t="s">
        <v>9</v>
      </c>
      <c r="F2" s="12" t="s">
        <v>6</v>
      </c>
      <c r="G2" s="12" t="s">
        <v>5</v>
      </c>
      <c r="H2" s="12" t="s">
        <v>23</v>
      </c>
      <c r="I2" s="25" t="s">
        <v>2</v>
      </c>
      <c r="J2" s="12" t="s">
        <v>3</v>
      </c>
      <c r="K2" s="12" t="s">
        <v>3</v>
      </c>
    </row>
    <row r="3" spans="1:11" ht="27" customHeight="1" thickTop="1">
      <c r="A3" s="6">
        <v>1</v>
      </c>
      <c r="B3" s="3" t="s">
        <v>26</v>
      </c>
      <c r="C3" s="24" t="s">
        <v>27</v>
      </c>
      <c r="D3" s="4">
        <v>1973</v>
      </c>
      <c r="E3" s="4" t="s">
        <v>20</v>
      </c>
      <c r="F3" s="5">
        <f aca="true" t="shared" si="0" ref="F3:F28">IF(D3="","",I$1-D3)</f>
        <v>36</v>
      </c>
      <c r="G3" s="6" t="str">
        <f>IF(D3="","",IF(D3&lt;=List2!H$9,List2!$E$9,IF(D3&lt;=List2!H$10,List2!$E$10,IF(D3&lt;=List2!H$11,List2!$E$11,IF(D3&lt;=List2!H$12,List2!E$12,IF(D3&lt;=List2!H$13,List2!$E$13,IF(D3&lt;=List2!H$14,List2!$E$14,IF(D3&lt;=List2!H$15,List2!$E$15,List2!$E$16))))))))</f>
        <v>MASTERS AB</v>
      </c>
      <c r="H3" s="30">
        <v>5</v>
      </c>
      <c r="I3" s="26">
        <v>0.08783564814814815</v>
      </c>
      <c r="J3" s="4"/>
      <c r="K3" s="4">
        <v>2</v>
      </c>
    </row>
    <row r="4" spans="1:11" ht="27" customHeight="1">
      <c r="A4" s="5">
        <v>2</v>
      </c>
      <c r="B4" s="3" t="s">
        <v>28</v>
      </c>
      <c r="C4" s="3" t="s">
        <v>29</v>
      </c>
      <c r="D4" s="4">
        <v>1948</v>
      </c>
      <c r="E4" s="2" t="s">
        <v>20</v>
      </c>
      <c r="F4" s="5">
        <f t="shared" si="0"/>
        <v>61</v>
      </c>
      <c r="G4" s="6" t="str">
        <f>IF(D4="","",IF(D4&lt;=List2!H$9,List2!$E$9,IF(D4&lt;=List2!H$10,List2!$E$10,IF(D4&lt;=List2!H$11,List2!$E$11,IF(D4&lt;=List2!H$12,List2!E$12,IF(D4&lt;=List2!H$13,List2!$E$13,IF(D4&lt;=List2!H$14,List2!$E$14,IF(D4&lt;=List2!H$15,List2!$E$15,List2!$E$16))))))))</f>
        <v>MASTERS CD</v>
      </c>
      <c r="H4" s="30">
        <v>6</v>
      </c>
      <c r="I4" s="26" t="s">
        <v>64</v>
      </c>
      <c r="J4" s="4"/>
      <c r="K4" s="2"/>
    </row>
    <row r="5" spans="1:11" ht="27" customHeight="1">
      <c r="A5" s="6">
        <v>3</v>
      </c>
      <c r="B5" s="3" t="s">
        <v>30</v>
      </c>
      <c r="C5" s="3" t="s">
        <v>29</v>
      </c>
      <c r="D5" s="4">
        <v>1998</v>
      </c>
      <c r="E5" s="2" t="s">
        <v>21</v>
      </c>
      <c r="F5" s="5">
        <f t="shared" si="0"/>
        <v>11</v>
      </c>
      <c r="G5" s="6" t="str">
        <f>IF(D5="","",IF(D5&lt;=List2!H$9,List2!$E$9,IF(D5&lt;=List2!H$10,List2!$E$10,IF(D5&lt;=List2!H$11,List2!$E$11,IF(D5&lt;=List2!H$12,List2!E$12,IF(D5&lt;=List2!H$13,List2!$E$13,IF(D5&lt;=List2!H$14,List2!$E$14,IF(D5&lt;=List2!H$15,List2!$E$15,List2!$E$16))))))))</f>
        <v>ML.Ž</v>
      </c>
      <c r="H5" s="30">
        <v>1</v>
      </c>
      <c r="I5" s="26">
        <v>0.07274305555555556</v>
      </c>
      <c r="J5" s="4"/>
      <c r="K5" s="4">
        <v>3</v>
      </c>
    </row>
    <row r="6" spans="1:11" ht="27" customHeight="1">
      <c r="A6" s="6">
        <v>4</v>
      </c>
      <c r="B6" s="3" t="s">
        <v>31</v>
      </c>
      <c r="C6" s="3" t="s">
        <v>35</v>
      </c>
      <c r="D6" s="4">
        <v>1982</v>
      </c>
      <c r="E6" s="2" t="s">
        <v>20</v>
      </c>
      <c r="F6" s="5">
        <f t="shared" si="0"/>
        <v>27</v>
      </c>
      <c r="G6" s="6" t="str">
        <f>IF(D6="","",IF(D6&lt;=List2!H$9,List2!$E$9,IF(D6&lt;=List2!H$10,List2!$E$10,IF(D6&lt;=List2!H$11,List2!$E$11,IF(D6&lt;=List2!H$12,List2!E$12,IF(D6&lt;=List2!H$13,List2!$E$13,IF(D6&lt;=List2!H$14,List2!$E$14,IF(D6&lt;=List2!H$15,List2!$E$15,List2!$E$16))))))))</f>
        <v>ELITE</v>
      </c>
      <c r="H6" s="30">
        <v>4</v>
      </c>
      <c r="I6" s="26">
        <v>0.11927083333333333</v>
      </c>
      <c r="J6" s="4"/>
      <c r="K6" s="2">
        <v>4</v>
      </c>
    </row>
    <row r="7" spans="1:11" ht="27" customHeight="1">
      <c r="A7" s="5">
        <v>5</v>
      </c>
      <c r="B7" s="3" t="s">
        <v>33</v>
      </c>
      <c r="C7" s="3" t="s">
        <v>59</v>
      </c>
      <c r="D7" s="4">
        <v>1982</v>
      </c>
      <c r="E7" s="2" t="s">
        <v>20</v>
      </c>
      <c r="F7" s="5">
        <f t="shared" si="0"/>
        <v>27</v>
      </c>
      <c r="G7" s="6" t="str">
        <f>IF(D7="","",IF(D7&lt;=List2!H$9,List2!$E$9,IF(D7&lt;=List2!H$10,List2!$E$10,IF(D7&lt;=List2!H$11,List2!$E$11,IF(D7&lt;=List2!H$12,List2!E$12,IF(D7&lt;=List2!H$13,List2!$E$13,IF(D7&lt;=List2!H$14,List2!$E$14,IF(D7&lt;=List2!H$15,List2!$E$15,List2!$E$16))))))))</f>
        <v>ELITE</v>
      </c>
      <c r="H7" s="30">
        <v>4</v>
      </c>
      <c r="I7" s="26" t="s">
        <v>65</v>
      </c>
      <c r="J7" s="4"/>
      <c r="K7" s="4"/>
    </row>
    <row r="8" spans="1:11" ht="27" customHeight="1">
      <c r="A8" s="6">
        <v>6</v>
      </c>
      <c r="B8" s="3" t="s">
        <v>34</v>
      </c>
      <c r="C8" s="3" t="s">
        <v>32</v>
      </c>
      <c r="D8" s="4">
        <v>1996</v>
      </c>
      <c r="E8" s="2" t="s">
        <v>20</v>
      </c>
      <c r="F8" s="5">
        <f t="shared" si="0"/>
        <v>13</v>
      </c>
      <c r="G8" s="6" t="str">
        <f>IF(D8="","",IF(D8&lt;=List2!H$9,List2!$E$9,IF(D8&lt;=List2!H$10,List2!$E$10,IF(D8&lt;=List2!H$11,List2!$E$11,IF(D8&lt;=List2!H$12,List2!E$12,IF(D8&lt;=List2!H$13,List2!$E$13,IF(D8&lt;=List2!H$14,List2!$E$14,IF(D8&lt;=List2!H$15,List2!$E$15,List2!$E$16))))))))</f>
        <v>ST.Ž</v>
      </c>
      <c r="H8" s="30">
        <v>2</v>
      </c>
      <c r="I8" s="27">
        <v>0.0763888888888889</v>
      </c>
      <c r="J8" s="4"/>
      <c r="K8" s="2">
        <v>2</v>
      </c>
    </row>
    <row r="9" spans="1:11" ht="27" customHeight="1">
      <c r="A9" s="6">
        <v>7</v>
      </c>
      <c r="B9" s="3" t="s">
        <v>36</v>
      </c>
      <c r="C9" s="3" t="s">
        <v>27</v>
      </c>
      <c r="D9" s="4">
        <v>1966</v>
      </c>
      <c r="E9" s="2" t="s">
        <v>20</v>
      </c>
      <c r="F9" s="5">
        <f t="shared" si="0"/>
        <v>43</v>
      </c>
      <c r="G9" s="6" t="str">
        <f>IF(D9="","",IF(D9&lt;=List2!H$9,List2!$E$9,IF(D9&lt;=List2!H$10,List2!$E$10,IF(D9&lt;=List2!H$11,List2!$E$11,IF(D9&lt;=List2!H$12,List2!E$12,IF(D9&lt;=List2!H$13,List2!$E$13,IF(D9&lt;=List2!H$14,List2!$E$14,IF(D9&lt;=List2!H$15,List2!$E$15,List2!$E$16))))))))</f>
        <v>MASTERS AB</v>
      </c>
      <c r="H9" s="30">
        <v>5</v>
      </c>
      <c r="I9" s="27">
        <v>0.09884259259259259</v>
      </c>
      <c r="J9" s="4"/>
      <c r="K9" s="4">
        <v>4</v>
      </c>
    </row>
    <row r="10" spans="1:11" ht="27" customHeight="1">
      <c r="A10" s="5">
        <v>8</v>
      </c>
      <c r="B10" s="3" t="s">
        <v>37</v>
      </c>
      <c r="C10" s="3" t="s">
        <v>27</v>
      </c>
      <c r="D10" s="4">
        <v>1966</v>
      </c>
      <c r="E10" s="2" t="s">
        <v>20</v>
      </c>
      <c r="F10" s="5">
        <f t="shared" si="0"/>
        <v>43</v>
      </c>
      <c r="G10" s="6" t="str">
        <f>IF(D10="","",IF(D10&lt;=List2!H$9,List2!$E$9,IF(D10&lt;=List2!H$10,List2!$E$10,IF(D10&lt;=List2!H$11,List2!$E$11,IF(D10&lt;=List2!H$12,List2!E$12,IF(D10&lt;=List2!H$13,List2!$E$13,IF(D10&lt;=List2!H$14,List2!$E$14,IF(D10&lt;=List2!H$15,List2!$E$15,List2!$E$16))))))))</f>
        <v>MASTERS AB</v>
      </c>
      <c r="H10" s="30">
        <v>5</v>
      </c>
      <c r="I10" s="27">
        <v>0.10353009259259259</v>
      </c>
      <c r="J10" s="4"/>
      <c r="K10" s="2">
        <v>6</v>
      </c>
    </row>
    <row r="11" spans="1:11" ht="27" customHeight="1">
      <c r="A11" s="6">
        <v>9</v>
      </c>
      <c r="B11" s="3" t="s">
        <v>38</v>
      </c>
      <c r="C11" s="3" t="s">
        <v>39</v>
      </c>
      <c r="D11" s="4">
        <v>1990</v>
      </c>
      <c r="E11" s="2" t="s">
        <v>20</v>
      </c>
      <c r="F11" s="5">
        <f t="shared" si="0"/>
        <v>19</v>
      </c>
      <c r="G11" s="6" t="str">
        <f>IF(D11="","",IF(D11&lt;=List2!H$9,List2!$E$9,IF(D11&lt;=List2!H$10,List2!$E$10,IF(D11&lt;=List2!H$11,List2!$E$11,IF(D11&lt;=List2!H$12,List2!E$12,IF(D11&lt;=List2!H$13,List2!$E$13,IF(D11&lt;=List2!H$14,List2!$E$14,IF(D11&lt;=List2!H$15,List2!$E$15,List2!$E$16))))))))</f>
        <v>ELITE</v>
      </c>
      <c r="H11" s="30">
        <v>4</v>
      </c>
      <c r="I11" s="27">
        <v>0.08760416666666666</v>
      </c>
      <c r="J11" s="4"/>
      <c r="K11" s="4">
        <v>1</v>
      </c>
    </row>
    <row r="12" spans="1:11" ht="27" customHeight="1">
      <c r="A12" s="6">
        <v>10</v>
      </c>
      <c r="B12" s="3" t="s">
        <v>40</v>
      </c>
      <c r="C12" s="3" t="s">
        <v>39</v>
      </c>
      <c r="D12" s="4">
        <v>1997</v>
      </c>
      <c r="E12" s="2" t="s">
        <v>20</v>
      </c>
      <c r="F12" s="5">
        <f t="shared" si="0"/>
        <v>12</v>
      </c>
      <c r="G12" s="6" t="str">
        <f>IF(D12="","",IF(D12&lt;=List2!H$9,List2!$E$9,IF(D12&lt;=List2!H$10,List2!$E$10,IF(D12&lt;=List2!H$11,List2!$E$11,IF(D12&lt;=List2!H$12,List2!E$12,IF(D12&lt;=List2!H$13,List2!$E$13,IF(D12&lt;=List2!H$14,List2!$E$14,IF(D12&lt;=List2!H$15,List2!$E$15,List2!$E$16))))))))</f>
        <v>ML.Ž</v>
      </c>
      <c r="H12" s="30">
        <v>1</v>
      </c>
      <c r="I12" s="27">
        <v>0.040625</v>
      </c>
      <c r="J12" s="4"/>
      <c r="K12" s="2">
        <v>1</v>
      </c>
    </row>
    <row r="13" spans="1:11" ht="27" customHeight="1">
      <c r="A13" s="5">
        <v>11</v>
      </c>
      <c r="B13" s="3" t="s">
        <v>41</v>
      </c>
      <c r="C13" s="3" t="s">
        <v>32</v>
      </c>
      <c r="D13" s="4">
        <v>1997</v>
      </c>
      <c r="E13" s="2" t="s">
        <v>21</v>
      </c>
      <c r="F13" s="5">
        <f t="shared" si="0"/>
        <v>12</v>
      </c>
      <c r="G13" s="6" t="str">
        <f>IF(D13="","",IF(D13&lt;=List2!H$9,List2!$E$9,IF(D13&lt;=List2!H$10,List2!$E$10,IF(D13&lt;=List2!H$11,List2!$E$11,IF(D13&lt;=List2!H$12,List2!E$12,IF(D13&lt;=List2!H$13,List2!$E$13,IF(D13&lt;=List2!H$14,List2!$E$14,IF(D13&lt;=List2!H$15,List2!$E$15,List2!$E$16))))))))</f>
        <v>ML.Ž</v>
      </c>
      <c r="H13" s="30">
        <v>1</v>
      </c>
      <c r="I13" s="27">
        <v>0.05714120370370371</v>
      </c>
      <c r="J13" s="4"/>
      <c r="K13" s="4">
        <v>1</v>
      </c>
    </row>
    <row r="14" spans="1:11" ht="27" customHeight="1">
      <c r="A14" s="6">
        <v>12</v>
      </c>
      <c r="B14" s="3" t="s">
        <v>42</v>
      </c>
      <c r="C14" s="3" t="s">
        <v>27</v>
      </c>
      <c r="D14" s="4">
        <v>1993</v>
      </c>
      <c r="E14" s="2" t="s">
        <v>20</v>
      </c>
      <c r="F14" s="5">
        <f t="shared" si="0"/>
        <v>16</v>
      </c>
      <c r="G14" s="6" t="str">
        <f>IF(D14="","",IF(D14&lt;=List2!H$9,List2!$E$9,IF(D14&lt;=List2!H$10,List2!$E$10,IF(D14&lt;=List2!H$11,List2!$E$11,IF(D14&lt;=List2!H$12,List2!E$12,IF(D14&lt;=List2!H$13,List2!$E$13,IF(D14&lt;=List2!H$14,List2!$E$14,IF(D14&lt;=List2!H$15,List2!$E$15,List2!$E$16))))))))</f>
        <v>KADETI</v>
      </c>
      <c r="H14" s="30">
        <v>3</v>
      </c>
      <c r="I14" s="27" t="s">
        <v>66</v>
      </c>
      <c r="J14" s="4"/>
      <c r="K14" s="2">
        <v>2</v>
      </c>
    </row>
    <row r="15" spans="1:11" ht="27" customHeight="1">
      <c r="A15" s="6">
        <v>13</v>
      </c>
      <c r="B15" s="3" t="s">
        <v>43</v>
      </c>
      <c r="C15" s="3" t="s">
        <v>27</v>
      </c>
      <c r="D15" s="4">
        <v>1994</v>
      </c>
      <c r="E15" s="2" t="s">
        <v>20</v>
      </c>
      <c r="F15" s="5">
        <f t="shared" si="0"/>
        <v>15</v>
      </c>
      <c r="G15" s="6" t="str">
        <f>IF(D15="","",IF(D15&lt;=List2!H$9,List2!$E$9,IF(D15&lt;=List2!H$10,List2!$E$10,IF(D15&lt;=List2!H$11,List2!$E$11,IF(D15&lt;=List2!H$12,List2!E$12,IF(D15&lt;=List2!H$13,List2!$E$13,IF(D15&lt;=List2!H$14,List2!$E$14,IF(D15&lt;=List2!H$15,List2!$E$15,List2!$E$16))))))))</f>
        <v>KADETI</v>
      </c>
      <c r="H15" s="30">
        <v>3</v>
      </c>
      <c r="I15" s="27" t="s">
        <v>66</v>
      </c>
      <c r="J15" s="4"/>
      <c r="K15" s="4">
        <v>3</v>
      </c>
    </row>
    <row r="16" spans="1:11" ht="27" customHeight="1">
      <c r="A16" s="6">
        <v>14</v>
      </c>
      <c r="B16" s="3" t="s">
        <v>44</v>
      </c>
      <c r="C16" s="3" t="s">
        <v>29</v>
      </c>
      <c r="D16" s="4">
        <v>1973</v>
      </c>
      <c r="E16" s="2" t="s">
        <v>20</v>
      </c>
      <c r="F16" s="5">
        <f t="shared" si="0"/>
        <v>36</v>
      </c>
      <c r="G16" s="6" t="str">
        <f>IF(D16="","",IF(D16&lt;=List2!H$9,List2!$E$9,IF(D16&lt;=List2!H$10,List2!$E$10,IF(D16&lt;=List2!H$11,List2!$E$11,IF(D16&lt;=List2!H$12,List2!E$12,IF(D16&lt;=List2!H$13,List2!$E$13,IF(D16&lt;=List2!H$14,List2!$E$14,IF(D16&lt;=List2!H$15,List2!$E$15,List2!$E$16))))))))</f>
        <v>MASTERS AB</v>
      </c>
      <c r="H16" s="30">
        <v>5</v>
      </c>
      <c r="I16" s="27">
        <v>0.10590277777777778</v>
      </c>
      <c r="J16" s="4"/>
      <c r="K16" s="2">
        <v>7</v>
      </c>
    </row>
    <row r="17" spans="1:11" ht="27" customHeight="1">
      <c r="A17" s="6">
        <v>15</v>
      </c>
      <c r="B17" s="3" t="s">
        <v>45</v>
      </c>
      <c r="C17" s="3" t="s">
        <v>27</v>
      </c>
      <c r="D17" s="4">
        <v>1975</v>
      </c>
      <c r="E17" s="2" t="s">
        <v>20</v>
      </c>
      <c r="F17" s="5">
        <f t="shared" si="0"/>
        <v>34</v>
      </c>
      <c r="G17" s="6" t="str">
        <f>IF(D17="","",IF(D17&lt;=List2!H$9,List2!$E$9,IF(D17&lt;=List2!H$10,List2!$E$10,IF(D17&lt;=List2!H$11,List2!$E$11,IF(D17&lt;=List2!H$12,List2!E$12,IF(D17&lt;=List2!H$13,List2!$E$13,IF(D17&lt;=List2!H$14,List2!$E$14,IF(D17&lt;=List2!H$15,List2!$E$15,List2!$E$16))))))))</f>
        <v>MASTERS AB</v>
      </c>
      <c r="H17" s="30">
        <v>5</v>
      </c>
      <c r="I17" s="27">
        <v>0.08625</v>
      </c>
      <c r="J17" s="4"/>
      <c r="K17" s="4">
        <v>1</v>
      </c>
    </row>
    <row r="18" spans="1:11" ht="27" customHeight="1">
      <c r="A18" s="5">
        <v>16</v>
      </c>
      <c r="B18" s="3" t="s">
        <v>46</v>
      </c>
      <c r="C18" s="3" t="s">
        <v>47</v>
      </c>
      <c r="D18" s="4">
        <v>1968</v>
      </c>
      <c r="E18" s="2" t="s">
        <v>20</v>
      </c>
      <c r="F18" s="5">
        <f t="shared" si="0"/>
        <v>41</v>
      </c>
      <c r="G18" s="6" t="str">
        <f>IF(D18="","",IF(D18&lt;=List2!H$9,List2!$E$9,IF(D18&lt;=List2!H$10,List2!$E$10,IF(D18&lt;=List2!H$11,List2!$E$11,IF(D18&lt;=List2!H$12,List2!E$12,IF(D18&lt;=List2!H$13,List2!$E$13,IF(D18&lt;=List2!H$14,List2!$E$14,IF(D18&lt;=List2!H$15,List2!$E$15,List2!$E$16))))))))</f>
        <v>MASTERS AB</v>
      </c>
      <c r="H18" s="30">
        <v>5</v>
      </c>
      <c r="I18" s="27" t="s">
        <v>65</v>
      </c>
      <c r="J18" s="4"/>
      <c r="K18" s="2"/>
    </row>
    <row r="19" spans="1:11" ht="27" customHeight="1">
      <c r="A19" s="6">
        <v>17</v>
      </c>
      <c r="B19" s="3" t="s">
        <v>48</v>
      </c>
      <c r="C19" s="3" t="s">
        <v>39</v>
      </c>
      <c r="D19" s="4">
        <v>1992</v>
      </c>
      <c r="E19" s="2" t="s">
        <v>21</v>
      </c>
      <c r="F19" s="5">
        <f t="shared" si="0"/>
        <v>17</v>
      </c>
      <c r="G19" s="6" t="str">
        <f>IF(D19="","",IF(D19&lt;=List2!H$9,List2!$E$9,IF(D19&lt;=List2!H$10,List2!$E$10,IF(D19&lt;=List2!H$11,List2!$E$11,IF(D19&lt;=List2!H$12,List2!E$12,IF(D19&lt;=List2!H$13,List2!$E$13,IF(D19&lt;=List2!H$14,List2!$E$14,IF(D19&lt;=List2!H$15,List2!$E$15,List2!$E$16))))))))</f>
        <v>JUNIOŘI</v>
      </c>
      <c r="H19" s="30">
        <v>3</v>
      </c>
      <c r="I19" s="27">
        <v>0.125</v>
      </c>
      <c r="J19" s="4"/>
      <c r="K19" s="4">
        <v>1</v>
      </c>
    </row>
    <row r="20" spans="1:11" ht="27" customHeight="1">
      <c r="A20" s="6">
        <v>18</v>
      </c>
      <c r="B20" s="3" t="s">
        <v>49</v>
      </c>
      <c r="C20" s="3" t="s">
        <v>50</v>
      </c>
      <c r="D20" s="4">
        <v>1979</v>
      </c>
      <c r="E20" s="2" t="s">
        <v>20</v>
      </c>
      <c r="F20" s="5">
        <f t="shared" si="0"/>
        <v>30</v>
      </c>
      <c r="G20" s="6" t="str">
        <f>IF(D20="","",IF(D20&lt;=List2!H$9,List2!$E$9,IF(D20&lt;=List2!H$10,List2!$E$10,IF(D20&lt;=List2!H$11,List2!$E$11,IF(D20&lt;=List2!H$12,List2!E$12,IF(D20&lt;=List2!H$13,List2!$E$13,IF(D20&lt;=List2!H$14,List2!$E$14,IF(D20&lt;=List2!H$15,List2!$E$15,List2!$E$16))))))))</f>
        <v>MASTERS AB</v>
      </c>
      <c r="H20" s="30">
        <v>5</v>
      </c>
      <c r="I20" s="27">
        <v>0.08976851851851853</v>
      </c>
      <c r="J20" s="4"/>
      <c r="K20" s="2">
        <v>3</v>
      </c>
    </row>
    <row r="21" spans="1:11" ht="27" customHeight="1">
      <c r="A21" s="6">
        <v>19</v>
      </c>
      <c r="B21" s="3" t="s">
        <v>51</v>
      </c>
      <c r="C21" s="3" t="s">
        <v>27</v>
      </c>
      <c r="D21" s="4">
        <v>1989</v>
      </c>
      <c r="E21" s="2" t="s">
        <v>20</v>
      </c>
      <c r="F21" s="5">
        <f t="shared" si="0"/>
        <v>20</v>
      </c>
      <c r="G21" s="6" t="str">
        <f>IF(D21="","",IF(D21&lt;=List2!H$9,List2!$E$9,IF(D21&lt;=List2!H$10,List2!$E$10,IF(D21&lt;=List2!H$11,List2!$E$11,IF(D21&lt;=List2!H$12,List2!E$12,IF(D21&lt;=List2!H$13,List2!$E$13,IF(D21&lt;=List2!H$14,List2!$E$14,IF(D21&lt;=List2!H$15,List2!$E$15,List2!$E$16))))))))</f>
        <v>ELITE</v>
      </c>
      <c r="H21" s="30">
        <v>4</v>
      </c>
      <c r="I21" s="27">
        <v>0.09697916666666667</v>
      </c>
      <c r="J21" s="4"/>
      <c r="K21" s="4">
        <v>3</v>
      </c>
    </row>
    <row r="22" spans="1:11" ht="27" customHeight="1">
      <c r="A22" s="6">
        <v>20</v>
      </c>
      <c r="B22" s="3" t="s">
        <v>52</v>
      </c>
      <c r="C22" s="3" t="s">
        <v>53</v>
      </c>
      <c r="D22" s="4">
        <v>1972</v>
      </c>
      <c r="E22" s="2" t="s">
        <v>20</v>
      </c>
      <c r="F22" s="5">
        <f t="shared" si="0"/>
        <v>37</v>
      </c>
      <c r="G22" s="6" t="str">
        <f>IF(D22="","",IF(D22&lt;=List2!H$9,List2!$E$9,IF(D22&lt;=List2!H$10,List2!$E$10,IF(D22&lt;=List2!H$11,List2!$E$11,IF(D22&lt;=List2!H$12,List2!E$12,IF(D22&lt;=List2!H$13,List2!$E$13,IF(D22&lt;=List2!H$14,List2!$E$14,IF(D22&lt;=List2!H$15,List2!$E$15,List2!$E$16))))))))</f>
        <v>MASTERS AB</v>
      </c>
      <c r="H22" s="30">
        <v>5</v>
      </c>
      <c r="I22" s="27" t="s">
        <v>65</v>
      </c>
      <c r="J22" s="4"/>
      <c r="K22" s="2"/>
    </row>
    <row r="23" spans="1:11" ht="27" customHeight="1">
      <c r="A23" s="5">
        <v>21</v>
      </c>
      <c r="B23" s="3" t="s">
        <v>54</v>
      </c>
      <c r="C23" s="3" t="s">
        <v>29</v>
      </c>
      <c r="D23" s="4">
        <v>1970</v>
      </c>
      <c r="E23" s="2" t="s">
        <v>20</v>
      </c>
      <c r="F23" s="5">
        <f t="shared" si="0"/>
        <v>39</v>
      </c>
      <c r="G23" s="6" t="str">
        <f>IF(D23="","",IF(D23&lt;=List2!H$9,List2!$E$9,IF(D23&lt;=List2!H$10,List2!$E$10,IF(D23&lt;=List2!H$11,List2!$E$11,IF(D23&lt;=List2!H$12,List2!E$12,IF(D23&lt;=List2!H$13,List2!$E$13,IF(D23&lt;=List2!H$14,List2!$E$14,IF(D23&lt;=List2!H$15,List2!$E$15,List2!$E$16))))))))</f>
        <v>MASTERS AB</v>
      </c>
      <c r="H23" s="30">
        <v>5</v>
      </c>
      <c r="I23" s="27">
        <v>0.10016203703703704</v>
      </c>
      <c r="J23" s="4"/>
      <c r="K23" s="4">
        <v>5</v>
      </c>
    </row>
    <row r="24" spans="1:11" ht="27" customHeight="1">
      <c r="A24" s="6">
        <v>22</v>
      </c>
      <c r="B24" s="3" t="s">
        <v>55</v>
      </c>
      <c r="C24" s="3" t="s">
        <v>56</v>
      </c>
      <c r="D24" s="4">
        <v>1977</v>
      </c>
      <c r="E24" s="2" t="s">
        <v>20</v>
      </c>
      <c r="F24" s="5">
        <f t="shared" si="0"/>
        <v>32</v>
      </c>
      <c r="G24" s="6" t="str">
        <f>IF(D24="","",IF(D24&lt;=List2!H$9,List2!$E$9,IF(D24&lt;=List2!H$10,List2!$E$10,IF(D24&lt;=List2!H$11,List2!$E$11,IF(D24&lt;=List2!H$12,List2!E$12,IF(D24&lt;=List2!H$13,List2!$E$13,IF(D24&lt;=List2!H$14,List2!$E$14,IF(D24&lt;=List2!H$15,List2!$E$15,List2!$E$16))))))))</f>
        <v>MASTERS AB</v>
      </c>
      <c r="H24" s="30">
        <v>5</v>
      </c>
      <c r="I24" s="27" t="s">
        <v>65</v>
      </c>
      <c r="J24" s="4"/>
      <c r="K24" s="2"/>
    </row>
    <row r="25" spans="1:11" ht="27" customHeight="1">
      <c r="A25" s="6">
        <v>23</v>
      </c>
      <c r="B25" s="3" t="s">
        <v>57</v>
      </c>
      <c r="C25" s="3" t="s">
        <v>58</v>
      </c>
      <c r="D25" s="4">
        <v>1985</v>
      </c>
      <c r="E25" s="2" t="s">
        <v>20</v>
      </c>
      <c r="F25" s="5">
        <f t="shared" si="0"/>
        <v>24</v>
      </c>
      <c r="G25" s="6" t="str">
        <f>IF(D25="","",IF(D25&lt;=List2!H$9,List2!$E$9,IF(D25&lt;=List2!H$10,List2!$E$10,IF(D25&lt;=List2!H$11,List2!$E$11,IF(D25&lt;=List2!H$12,List2!E$12,IF(D25&lt;=List2!H$13,List2!$E$13,IF(D25&lt;=List2!H$14,List2!$E$14,IF(D25&lt;=List2!H$15,List2!$E$15,List2!$E$16))))))))</f>
        <v>ELITE</v>
      </c>
      <c r="H25" s="30">
        <v>4</v>
      </c>
      <c r="I25" s="26">
        <v>0.09299768518518518</v>
      </c>
      <c r="J25" s="4"/>
      <c r="K25" s="4">
        <v>2</v>
      </c>
    </row>
    <row r="26" spans="1:11" ht="27" customHeight="1">
      <c r="A26" s="6">
        <v>24</v>
      </c>
      <c r="B26" s="3" t="s">
        <v>60</v>
      </c>
      <c r="C26" s="3" t="s">
        <v>61</v>
      </c>
      <c r="D26" s="4">
        <v>1995</v>
      </c>
      <c r="E26" s="2" t="s">
        <v>20</v>
      </c>
      <c r="F26" s="5">
        <f t="shared" si="0"/>
        <v>14</v>
      </c>
      <c r="G26" s="6" t="str">
        <f>IF(D26="","",IF(D26&lt;=List2!H$9,List2!$E$9,IF(D26&lt;=List2!H$10,List2!$E$10,IF(D26&lt;=List2!H$11,List2!$E$11,IF(D26&lt;=List2!H$12,List2!E$12,IF(D26&lt;=List2!H$13,List2!$E$13,IF(D26&lt;=List2!H$14,List2!$E$14,IF(D26&lt;=List2!H$15,List2!$E$15,List2!$E$16))))))))</f>
        <v>ST.Ž</v>
      </c>
      <c r="H26" s="30">
        <v>2</v>
      </c>
      <c r="I26" s="26">
        <v>0.060821759259259256</v>
      </c>
      <c r="J26" s="4"/>
      <c r="K26" s="2">
        <v>1</v>
      </c>
    </row>
    <row r="27" spans="1:11" ht="27" customHeight="1">
      <c r="A27" s="6">
        <v>25</v>
      </c>
      <c r="B27" s="3" t="s">
        <v>62</v>
      </c>
      <c r="C27" s="3" t="s">
        <v>39</v>
      </c>
      <c r="D27" s="4">
        <v>1998</v>
      </c>
      <c r="E27" s="2" t="s">
        <v>20</v>
      </c>
      <c r="F27" s="5">
        <f t="shared" si="0"/>
        <v>11</v>
      </c>
      <c r="G27" s="6" t="str">
        <f>IF(D27="","",IF(D27&lt;=List2!H$9,List2!$E$9,IF(D27&lt;=List2!H$10,List2!$E$10,IF(D27&lt;=List2!H$11,List2!$E$11,IF(D27&lt;=List2!H$12,List2!E$12,IF(D27&lt;=List2!H$13,List2!$E$13,IF(D27&lt;=List2!H$14,List2!$E$14,IF(D27&lt;=List2!H$15,List2!$E$15,List2!$E$16))))))))</f>
        <v>ML.Ž</v>
      </c>
      <c r="H27" s="30">
        <v>1</v>
      </c>
      <c r="I27" s="26">
        <v>0.04266203703703703</v>
      </c>
      <c r="J27" s="4"/>
      <c r="K27" s="4">
        <v>2</v>
      </c>
    </row>
    <row r="28" spans="1:11" ht="27" customHeight="1">
      <c r="A28" s="5">
        <v>26</v>
      </c>
      <c r="B28" s="3" t="s">
        <v>63</v>
      </c>
      <c r="C28" s="3" t="s">
        <v>35</v>
      </c>
      <c r="D28" s="4">
        <v>1999</v>
      </c>
      <c r="E28" s="2" t="s">
        <v>21</v>
      </c>
      <c r="F28" s="5">
        <f t="shared" si="0"/>
        <v>10</v>
      </c>
      <c r="G28" s="6" t="str">
        <f>IF(D28="","",IF(D28&lt;=List2!H$9,List2!$E$9,IF(D28&lt;=List2!H$10,List2!$E$10,IF(D28&lt;=List2!H$11,List2!$E$11,IF(D28&lt;=List2!H$12,List2!E$12,IF(D28&lt;=List2!H$13,List2!$E$13,IF(D28&lt;=List2!H$14,List2!$E$14,IF(D28&lt;=List2!H$15,List2!$E$15,List2!$E$16))))))))</f>
        <v>ML.Ž</v>
      </c>
      <c r="H28" s="30">
        <v>1</v>
      </c>
      <c r="I28" s="26">
        <v>0.060127314814814814</v>
      </c>
      <c r="J28" s="4"/>
      <c r="K28" s="2">
        <v>2</v>
      </c>
    </row>
    <row r="30" spans="1:11" ht="27" customHeight="1">
      <c r="A30" s="6">
        <v>3</v>
      </c>
      <c r="B30" s="3" t="s">
        <v>30</v>
      </c>
      <c r="C30" s="3" t="s">
        <v>29</v>
      </c>
      <c r="D30" s="4">
        <v>1998</v>
      </c>
      <c r="E30" s="2" t="s">
        <v>21</v>
      </c>
      <c r="F30" s="5">
        <v>11</v>
      </c>
      <c r="G30" s="6" t="s">
        <v>12</v>
      </c>
      <c r="H30" s="30">
        <v>1</v>
      </c>
      <c r="I30" s="26">
        <v>0.07274305555555556</v>
      </c>
      <c r="J30" s="4"/>
      <c r="K30" s="4">
        <v>3</v>
      </c>
    </row>
    <row r="31" spans="1:11" ht="27" customHeight="1">
      <c r="A31" s="6">
        <v>10</v>
      </c>
      <c r="B31" s="3" t="s">
        <v>40</v>
      </c>
      <c r="C31" s="3" t="s">
        <v>39</v>
      </c>
      <c r="D31" s="4">
        <v>1997</v>
      </c>
      <c r="E31" s="2" t="s">
        <v>20</v>
      </c>
      <c r="F31" s="5">
        <v>12</v>
      </c>
      <c r="G31" s="6" t="s">
        <v>12</v>
      </c>
      <c r="H31" s="30">
        <v>1</v>
      </c>
      <c r="I31" s="27">
        <v>0.040625</v>
      </c>
      <c r="J31" s="4"/>
      <c r="K31" s="2">
        <v>1</v>
      </c>
    </row>
    <row r="32" spans="1:11" ht="27" customHeight="1">
      <c r="A32" s="5">
        <v>11</v>
      </c>
      <c r="B32" s="3" t="s">
        <v>41</v>
      </c>
      <c r="C32" s="3" t="s">
        <v>32</v>
      </c>
      <c r="D32" s="4">
        <v>1997</v>
      </c>
      <c r="E32" s="2" t="s">
        <v>21</v>
      </c>
      <c r="F32" s="5">
        <v>12</v>
      </c>
      <c r="G32" s="6" t="s">
        <v>12</v>
      </c>
      <c r="H32" s="30">
        <v>1</v>
      </c>
      <c r="I32" s="27">
        <v>0.05714120370370371</v>
      </c>
      <c r="J32" s="4"/>
      <c r="K32" s="4">
        <v>1</v>
      </c>
    </row>
    <row r="33" spans="1:11" ht="27" customHeight="1">
      <c r="A33" s="6">
        <v>25</v>
      </c>
      <c r="B33" s="3" t="s">
        <v>62</v>
      </c>
      <c r="C33" s="3" t="s">
        <v>39</v>
      </c>
      <c r="D33" s="4">
        <v>1998</v>
      </c>
      <c r="E33" s="2" t="s">
        <v>20</v>
      </c>
      <c r="F33" s="5">
        <v>11</v>
      </c>
      <c r="G33" s="6" t="s">
        <v>12</v>
      </c>
      <c r="H33" s="30">
        <v>1</v>
      </c>
      <c r="I33" s="26">
        <v>0.04266203703703703</v>
      </c>
      <c r="J33" s="4"/>
      <c r="K33" s="4">
        <v>2</v>
      </c>
    </row>
    <row r="34" spans="1:11" ht="27" customHeight="1">
      <c r="A34" s="5">
        <v>26</v>
      </c>
      <c r="B34" s="3" t="s">
        <v>63</v>
      </c>
      <c r="C34" s="3" t="s">
        <v>35</v>
      </c>
      <c r="D34" s="4">
        <v>1999</v>
      </c>
      <c r="E34" s="2" t="s">
        <v>21</v>
      </c>
      <c r="F34" s="5">
        <v>10</v>
      </c>
      <c r="G34" s="6" t="s">
        <v>12</v>
      </c>
      <c r="H34" s="30">
        <v>1</v>
      </c>
      <c r="I34" s="26">
        <v>0.060127314814814814</v>
      </c>
      <c r="J34" s="4"/>
      <c r="K34" s="2">
        <v>2</v>
      </c>
    </row>
    <row r="36" spans="1:11" ht="27" customHeight="1">
      <c r="A36" s="6">
        <v>6</v>
      </c>
      <c r="B36" s="3" t="s">
        <v>34</v>
      </c>
      <c r="C36" s="3" t="s">
        <v>32</v>
      </c>
      <c r="D36" s="4">
        <v>1996</v>
      </c>
      <c r="E36" s="2" t="s">
        <v>20</v>
      </c>
      <c r="F36" s="5">
        <v>13</v>
      </c>
      <c r="G36" s="6" t="s">
        <v>11</v>
      </c>
      <c r="H36" s="30">
        <v>2</v>
      </c>
      <c r="I36" s="27">
        <v>0.0763888888888889</v>
      </c>
      <c r="J36" s="4"/>
      <c r="K36" s="2">
        <v>2</v>
      </c>
    </row>
    <row r="37" spans="1:11" ht="27" customHeight="1">
      <c r="A37" s="6">
        <v>24</v>
      </c>
      <c r="B37" s="3" t="s">
        <v>60</v>
      </c>
      <c r="C37" s="3" t="s">
        <v>61</v>
      </c>
      <c r="D37" s="4">
        <v>1995</v>
      </c>
      <c r="E37" s="2" t="s">
        <v>20</v>
      </c>
      <c r="F37" s="5">
        <v>14</v>
      </c>
      <c r="G37" s="6" t="s">
        <v>11</v>
      </c>
      <c r="H37" s="30">
        <v>2</v>
      </c>
      <c r="I37" s="26">
        <v>0.060821759259259256</v>
      </c>
      <c r="J37" s="4"/>
      <c r="K37" s="2">
        <v>1</v>
      </c>
    </row>
    <row r="39" spans="1:11" ht="27" customHeight="1">
      <c r="A39" s="6">
        <v>12</v>
      </c>
      <c r="B39" s="3" t="s">
        <v>42</v>
      </c>
      <c r="C39" s="3" t="s">
        <v>27</v>
      </c>
      <c r="D39" s="4">
        <v>1993</v>
      </c>
      <c r="E39" s="2" t="s">
        <v>20</v>
      </c>
      <c r="F39" s="5">
        <v>16</v>
      </c>
      <c r="G39" s="6" t="s">
        <v>13</v>
      </c>
      <c r="H39" s="30">
        <v>3</v>
      </c>
      <c r="I39" s="27" t="s">
        <v>66</v>
      </c>
      <c r="J39" s="4"/>
      <c r="K39" s="2">
        <v>2</v>
      </c>
    </row>
    <row r="40" spans="1:11" ht="27" customHeight="1">
      <c r="A40" s="6">
        <v>13</v>
      </c>
      <c r="B40" s="3" t="s">
        <v>43</v>
      </c>
      <c r="C40" s="3" t="s">
        <v>27</v>
      </c>
      <c r="D40" s="4">
        <v>1994</v>
      </c>
      <c r="E40" s="2" t="s">
        <v>20</v>
      </c>
      <c r="F40" s="5">
        <v>15</v>
      </c>
      <c r="G40" s="6" t="s">
        <v>13</v>
      </c>
      <c r="H40" s="30">
        <v>3</v>
      </c>
      <c r="I40" s="27" t="s">
        <v>66</v>
      </c>
      <c r="J40" s="4"/>
      <c r="K40" s="4">
        <v>3</v>
      </c>
    </row>
    <row r="41" spans="1:11" ht="27" customHeight="1">
      <c r="A41" s="6">
        <v>17</v>
      </c>
      <c r="B41" s="3" t="s">
        <v>48</v>
      </c>
      <c r="C41" s="3" t="s">
        <v>39</v>
      </c>
      <c r="D41" s="4">
        <v>1992</v>
      </c>
      <c r="E41" s="2" t="s">
        <v>21</v>
      </c>
      <c r="F41" s="5">
        <v>17</v>
      </c>
      <c r="G41" s="6" t="s">
        <v>14</v>
      </c>
      <c r="H41" s="30">
        <v>3</v>
      </c>
      <c r="I41" s="27">
        <v>0.125</v>
      </c>
      <c r="J41" s="4"/>
      <c r="K41" s="4">
        <v>1</v>
      </c>
    </row>
    <row r="43" spans="1:11" ht="27" customHeight="1">
      <c r="A43" s="6">
        <v>4</v>
      </c>
      <c r="B43" s="3" t="s">
        <v>31</v>
      </c>
      <c r="C43" s="3" t="s">
        <v>35</v>
      </c>
      <c r="D43" s="4">
        <v>1982</v>
      </c>
      <c r="E43" s="2" t="s">
        <v>20</v>
      </c>
      <c r="F43" s="5">
        <v>27</v>
      </c>
      <c r="G43" s="6" t="s">
        <v>15</v>
      </c>
      <c r="H43" s="30">
        <v>4</v>
      </c>
      <c r="I43" s="26">
        <v>0.11927083333333333</v>
      </c>
      <c r="J43" s="4"/>
      <c r="K43" s="2">
        <v>4</v>
      </c>
    </row>
    <row r="44" spans="1:11" ht="27" customHeight="1">
      <c r="A44" s="5">
        <v>5</v>
      </c>
      <c r="B44" s="3" t="s">
        <v>33</v>
      </c>
      <c r="C44" s="3" t="s">
        <v>59</v>
      </c>
      <c r="D44" s="4">
        <v>1982</v>
      </c>
      <c r="E44" s="2" t="s">
        <v>20</v>
      </c>
      <c r="F44" s="5">
        <v>27</v>
      </c>
      <c r="G44" s="6" t="s">
        <v>15</v>
      </c>
      <c r="H44" s="30">
        <v>4</v>
      </c>
      <c r="I44" s="26" t="s">
        <v>65</v>
      </c>
      <c r="J44" s="4"/>
      <c r="K44" s="4"/>
    </row>
    <row r="45" spans="1:11" ht="27" customHeight="1">
      <c r="A45" s="6">
        <v>9</v>
      </c>
      <c r="B45" s="3" t="s">
        <v>38</v>
      </c>
      <c r="C45" s="3" t="s">
        <v>39</v>
      </c>
      <c r="D45" s="4">
        <v>1990</v>
      </c>
      <c r="E45" s="2" t="s">
        <v>20</v>
      </c>
      <c r="F45" s="5">
        <v>19</v>
      </c>
      <c r="G45" s="6" t="s">
        <v>15</v>
      </c>
      <c r="H45" s="30">
        <v>4</v>
      </c>
      <c r="I45" s="27">
        <v>0.08760416666666666</v>
      </c>
      <c r="J45" s="4"/>
      <c r="K45" s="4">
        <v>1</v>
      </c>
    </row>
    <row r="46" spans="1:11" ht="27" customHeight="1">
      <c r="A46" s="6">
        <v>19</v>
      </c>
      <c r="B46" s="3" t="s">
        <v>51</v>
      </c>
      <c r="C46" s="3" t="s">
        <v>27</v>
      </c>
      <c r="D46" s="4">
        <v>1989</v>
      </c>
      <c r="E46" s="2" t="s">
        <v>20</v>
      </c>
      <c r="F46" s="5">
        <v>20</v>
      </c>
      <c r="G46" s="6" t="s">
        <v>15</v>
      </c>
      <c r="H46" s="30">
        <v>4</v>
      </c>
      <c r="I46" s="27">
        <v>0.09697916666666667</v>
      </c>
      <c r="J46" s="4"/>
      <c r="K46" s="4">
        <v>3</v>
      </c>
    </row>
    <row r="47" spans="1:11" ht="27" customHeight="1">
      <c r="A47" s="6">
        <v>23</v>
      </c>
      <c r="B47" s="3" t="s">
        <v>57</v>
      </c>
      <c r="C47" s="3" t="s">
        <v>58</v>
      </c>
      <c r="D47" s="4">
        <v>1985</v>
      </c>
      <c r="E47" s="2" t="s">
        <v>20</v>
      </c>
      <c r="F47" s="5">
        <v>24</v>
      </c>
      <c r="G47" s="6" t="s">
        <v>15</v>
      </c>
      <c r="H47" s="30">
        <v>4</v>
      </c>
      <c r="I47" s="26">
        <v>0.09299768518518518</v>
      </c>
      <c r="J47" s="4"/>
      <c r="K47" s="4">
        <v>2</v>
      </c>
    </row>
    <row r="49" spans="1:11" ht="27" customHeight="1">
      <c r="A49" s="6">
        <v>1</v>
      </c>
      <c r="B49" s="3" t="s">
        <v>26</v>
      </c>
      <c r="C49" s="24" t="s">
        <v>27</v>
      </c>
      <c r="D49" s="4">
        <v>1973</v>
      </c>
      <c r="E49" s="4" t="s">
        <v>20</v>
      </c>
      <c r="F49" s="5">
        <v>36</v>
      </c>
      <c r="G49" s="6" t="s">
        <v>16</v>
      </c>
      <c r="H49" s="30">
        <v>5</v>
      </c>
      <c r="I49" s="26">
        <v>0.08783564814814815</v>
      </c>
      <c r="J49" s="4"/>
      <c r="K49" s="4">
        <v>2</v>
      </c>
    </row>
    <row r="50" spans="1:11" ht="27" customHeight="1">
      <c r="A50" s="6">
        <v>7</v>
      </c>
      <c r="B50" s="3" t="s">
        <v>36</v>
      </c>
      <c r="C50" s="3" t="s">
        <v>27</v>
      </c>
      <c r="D50" s="4">
        <v>1966</v>
      </c>
      <c r="E50" s="2" t="s">
        <v>20</v>
      </c>
      <c r="F50" s="5">
        <v>43</v>
      </c>
      <c r="G50" s="6" t="s">
        <v>16</v>
      </c>
      <c r="H50" s="30">
        <v>5</v>
      </c>
      <c r="I50" s="27">
        <v>0.09884259259259259</v>
      </c>
      <c r="J50" s="4"/>
      <c r="K50" s="4">
        <v>4</v>
      </c>
    </row>
    <row r="51" spans="1:11" ht="27" customHeight="1">
      <c r="A51" s="5">
        <v>8</v>
      </c>
      <c r="B51" s="3" t="s">
        <v>37</v>
      </c>
      <c r="C51" s="3" t="s">
        <v>27</v>
      </c>
      <c r="D51" s="4">
        <v>1966</v>
      </c>
      <c r="E51" s="2" t="s">
        <v>20</v>
      </c>
      <c r="F51" s="5">
        <v>43</v>
      </c>
      <c r="G51" s="6" t="s">
        <v>16</v>
      </c>
      <c r="H51" s="30">
        <v>5</v>
      </c>
      <c r="I51" s="27">
        <v>0.10353009259259259</v>
      </c>
      <c r="J51" s="4"/>
      <c r="K51" s="2">
        <v>6</v>
      </c>
    </row>
    <row r="52" spans="1:11" ht="27" customHeight="1">
      <c r="A52" s="6">
        <v>14</v>
      </c>
      <c r="B52" s="3" t="s">
        <v>44</v>
      </c>
      <c r="C52" s="3" t="s">
        <v>29</v>
      </c>
      <c r="D52" s="4">
        <v>1973</v>
      </c>
      <c r="E52" s="2" t="s">
        <v>20</v>
      </c>
      <c r="F52" s="5">
        <v>36</v>
      </c>
      <c r="G52" s="6" t="s">
        <v>16</v>
      </c>
      <c r="H52" s="30">
        <v>5</v>
      </c>
      <c r="I52" s="27">
        <v>0.10590277777777778</v>
      </c>
      <c r="J52" s="4"/>
      <c r="K52" s="2">
        <v>7</v>
      </c>
    </row>
    <row r="53" spans="1:11" ht="27" customHeight="1">
      <c r="A53" s="6">
        <v>15</v>
      </c>
      <c r="B53" s="3" t="s">
        <v>45</v>
      </c>
      <c r="C53" s="3" t="s">
        <v>27</v>
      </c>
      <c r="D53" s="4">
        <v>1975</v>
      </c>
      <c r="E53" s="2" t="s">
        <v>20</v>
      </c>
      <c r="F53" s="5">
        <v>34</v>
      </c>
      <c r="G53" s="6" t="s">
        <v>16</v>
      </c>
      <c r="H53" s="30">
        <v>5</v>
      </c>
      <c r="I53" s="27">
        <v>0.08625</v>
      </c>
      <c r="J53" s="4"/>
      <c r="K53" s="4">
        <v>1</v>
      </c>
    </row>
    <row r="54" spans="1:11" ht="27" customHeight="1">
      <c r="A54" s="5">
        <v>16</v>
      </c>
      <c r="B54" s="3" t="s">
        <v>46</v>
      </c>
      <c r="C54" s="3" t="s">
        <v>47</v>
      </c>
      <c r="D54" s="4">
        <v>1968</v>
      </c>
      <c r="E54" s="2" t="s">
        <v>20</v>
      </c>
      <c r="F54" s="5">
        <v>41</v>
      </c>
      <c r="G54" s="6" t="s">
        <v>16</v>
      </c>
      <c r="H54" s="30">
        <v>5</v>
      </c>
      <c r="I54" s="27" t="s">
        <v>65</v>
      </c>
      <c r="J54" s="4"/>
      <c r="K54" s="2"/>
    </row>
    <row r="55" spans="1:11" ht="27" customHeight="1">
      <c r="A55" s="6">
        <v>18</v>
      </c>
      <c r="B55" s="3" t="s">
        <v>49</v>
      </c>
      <c r="C55" s="3" t="s">
        <v>50</v>
      </c>
      <c r="D55" s="4">
        <v>1979</v>
      </c>
      <c r="E55" s="2" t="s">
        <v>20</v>
      </c>
      <c r="F55" s="5">
        <v>30</v>
      </c>
      <c r="G55" s="6" t="s">
        <v>16</v>
      </c>
      <c r="H55" s="30">
        <v>5</v>
      </c>
      <c r="I55" s="27">
        <v>0.08976851851851853</v>
      </c>
      <c r="J55" s="4"/>
      <c r="K55" s="2">
        <v>3</v>
      </c>
    </row>
    <row r="56" spans="1:11" ht="27" customHeight="1">
      <c r="A56" s="6">
        <v>20</v>
      </c>
      <c r="B56" s="3" t="s">
        <v>52</v>
      </c>
      <c r="C56" s="3" t="s">
        <v>53</v>
      </c>
      <c r="D56" s="4">
        <v>1972</v>
      </c>
      <c r="E56" s="2" t="s">
        <v>20</v>
      </c>
      <c r="F56" s="5">
        <v>37</v>
      </c>
      <c r="G56" s="6" t="s">
        <v>16</v>
      </c>
      <c r="H56" s="30">
        <v>5</v>
      </c>
      <c r="I56" s="27" t="s">
        <v>65</v>
      </c>
      <c r="J56" s="4"/>
      <c r="K56" s="2"/>
    </row>
    <row r="57" spans="1:11" ht="27" customHeight="1">
      <c r="A57" s="5">
        <v>21</v>
      </c>
      <c r="B57" s="3" t="s">
        <v>54</v>
      </c>
      <c r="C57" s="3" t="s">
        <v>29</v>
      </c>
      <c r="D57" s="4">
        <v>1970</v>
      </c>
      <c r="E57" s="2" t="s">
        <v>20</v>
      </c>
      <c r="F57" s="5">
        <v>39</v>
      </c>
      <c r="G57" s="6" t="s">
        <v>16</v>
      </c>
      <c r="H57" s="30">
        <v>5</v>
      </c>
      <c r="I57" s="27">
        <v>0.10016203703703704</v>
      </c>
      <c r="J57" s="4"/>
      <c r="K57" s="4">
        <v>5</v>
      </c>
    </row>
    <row r="58" spans="1:11" ht="27" customHeight="1">
      <c r="A58" s="6">
        <v>22</v>
      </c>
      <c r="B58" s="3" t="s">
        <v>55</v>
      </c>
      <c r="C58" s="3" t="s">
        <v>56</v>
      </c>
      <c r="D58" s="4">
        <v>1977</v>
      </c>
      <c r="E58" s="2" t="s">
        <v>20</v>
      </c>
      <c r="F58" s="5">
        <v>32</v>
      </c>
      <c r="G58" s="6" t="s">
        <v>16</v>
      </c>
      <c r="H58" s="30">
        <v>5</v>
      </c>
      <c r="I58" s="27" t="s">
        <v>65</v>
      </c>
      <c r="J58" s="4"/>
      <c r="K58" s="2"/>
    </row>
    <row r="60" spans="1:11" ht="27" customHeight="1">
      <c r="A60" s="5">
        <v>2</v>
      </c>
      <c r="B60" s="3" t="s">
        <v>28</v>
      </c>
      <c r="C60" s="3" t="s">
        <v>29</v>
      </c>
      <c r="D60" s="4">
        <v>1948</v>
      </c>
      <c r="E60" s="2" t="s">
        <v>20</v>
      </c>
      <c r="F60" s="5">
        <f>IF(D60="","",I$1-D60)</f>
        <v>61</v>
      </c>
      <c r="G60" s="6" t="str">
        <f>IF(D60="","",IF(D60&lt;=List2!H$9,List2!$E$9,IF(D60&lt;=List2!H$10,List2!$E$10,IF(D60&lt;=List2!H$11,List2!$E$11,IF(D60&lt;=List2!H$12,List2!E$12,IF(D60&lt;=List2!H$13,List2!$E$13,IF(D60&lt;=List2!H$14,List2!$E$14,IF(D60&lt;=List2!H$15,List2!$E$15,List2!$E$16))))))))</f>
        <v>MASTERS CD</v>
      </c>
      <c r="H60" s="30">
        <v>6</v>
      </c>
      <c r="I60" s="26" t="s">
        <v>64</v>
      </c>
      <c r="J60" s="4"/>
      <c r="K60" s="2"/>
    </row>
  </sheetData>
  <autoFilter ref="A2:K28"/>
  <printOptions/>
  <pageMargins left="0.36" right="0.49" top="0.71" bottom="0.29" header="0.59" footer="0.2"/>
  <pageSetup fitToHeight="4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O27"/>
  <sheetViews>
    <sheetView workbookViewId="0" topLeftCell="A1">
      <selection activeCell="H12" sqref="H12"/>
    </sheetView>
  </sheetViews>
  <sheetFormatPr defaultColWidth="9.00390625" defaultRowHeight="12.75"/>
  <cols>
    <col min="1" max="1" width="1.12109375" style="0" customWidth="1"/>
    <col min="3" max="4" width="5.125" style="0" customWidth="1"/>
    <col min="6" max="6" width="5.875" style="0" customWidth="1"/>
    <col min="7" max="7" width="6.00390625" style="0" customWidth="1"/>
    <col min="8" max="8" width="9.875" style="0" customWidth="1"/>
    <col min="9" max="9" width="6.25390625" style="0" customWidth="1"/>
    <col min="10" max="10" width="7.25390625" style="0" customWidth="1"/>
    <col min="12" max="13" width="9.125" style="21" customWidth="1"/>
    <col min="14" max="15" width="9.125" style="17" customWidth="1"/>
  </cols>
  <sheetData>
    <row r="1" spans="12:15" s="18" customFormat="1" ht="12.75">
      <c r="L1" s="20"/>
      <c r="M1" s="20"/>
      <c r="N1" s="19"/>
      <c r="O1" s="19"/>
    </row>
    <row r="8" spans="3:8" ht="12.75">
      <c r="C8" t="s">
        <v>21</v>
      </c>
      <c r="D8" t="s">
        <v>20</v>
      </c>
      <c r="F8" s="11"/>
      <c r="G8" s="11"/>
      <c r="H8" s="11">
        <v>59</v>
      </c>
    </row>
    <row r="9" spans="3:10" ht="12.75">
      <c r="C9">
        <v>3</v>
      </c>
      <c r="D9" s="22">
        <v>6</v>
      </c>
      <c r="E9" s="23" t="s">
        <v>17</v>
      </c>
      <c r="F9" s="23"/>
      <c r="G9" s="23">
        <v>1900</v>
      </c>
      <c r="H9" s="23">
        <f aca="true" t="shared" si="0" ref="H9:H14">G10-1</f>
        <v>1959</v>
      </c>
      <c r="I9" s="22">
        <f>List1!$I$1-G9</f>
        <v>109</v>
      </c>
      <c r="J9" s="22">
        <f>List1!$I$1-H9</f>
        <v>50</v>
      </c>
    </row>
    <row r="10" spans="3:10" ht="12.75">
      <c r="C10">
        <v>3</v>
      </c>
      <c r="D10" s="22">
        <v>5</v>
      </c>
      <c r="E10" s="23" t="s">
        <v>16</v>
      </c>
      <c r="F10" s="23"/>
      <c r="G10" s="23">
        <f>H10-19</f>
        <v>1960</v>
      </c>
      <c r="H10" s="23">
        <f t="shared" si="0"/>
        <v>1979</v>
      </c>
      <c r="I10" s="22">
        <f>List1!$I$1-G10</f>
        <v>49</v>
      </c>
      <c r="J10" s="22">
        <f>List1!$I$1-H10</f>
        <v>30</v>
      </c>
    </row>
    <row r="11" spans="3:10" ht="12.75">
      <c r="C11">
        <v>3</v>
      </c>
      <c r="D11" s="22">
        <v>4</v>
      </c>
      <c r="E11" s="23" t="s">
        <v>15</v>
      </c>
      <c r="F11" s="23"/>
      <c r="G11" s="23">
        <f>H11-10</f>
        <v>1980</v>
      </c>
      <c r="H11" s="23">
        <f t="shared" si="0"/>
        <v>1990</v>
      </c>
      <c r="I11" s="22">
        <f>List1!$I$1-G11</f>
        <v>29</v>
      </c>
      <c r="J11" s="22">
        <f>List1!$I$1-H11</f>
        <v>19</v>
      </c>
    </row>
    <row r="12" spans="3:10" ht="12.75">
      <c r="C12">
        <v>3</v>
      </c>
      <c r="D12" s="22">
        <v>4</v>
      </c>
      <c r="E12" s="23" t="s">
        <v>14</v>
      </c>
      <c r="F12" s="23"/>
      <c r="G12" s="23">
        <f>H12-1</f>
        <v>1991</v>
      </c>
      <c r="H12" s="23">
        <f t="shared" si="0"/>
        <v>1992</v>
      </c>
      <c r="I12" s="22">
        <f>List1!$I$1-G12</f>
        <v>18</v>
      </c>
      <c r="J12" s="22">
        <f>List1!$I$1-H12</f>
        <v>17</v>
      </c>
    </row>
    <row r="13" spans="3:10" ht="12.75">
      <c r="C13">
        <v>2</v>
      </c>
      <c r="D13" s="22">
        <v>3</v>
      </c>
      <c r="E13" s="23" t="s">
        <v>13</v>
      </c>
      <c r="F13" s="23"/>
      <c r="G13" s="23">
        <f>H13-1</f>
        <v>1993</v>
      </c>
      <c r="H13" s="23">
        <f t="shared" si="0"/>
        <v>1994</v>
      </c>
      <c r="I13" s="22">
        <f>List1!$I$1-G13</f>
        <v>16</v>
      </c>
      <c r="J13" s="22">
        <f>List1!$I$1-H13</f>
        <v>15</v>
      </c>
    </row>
    <row r="14" spans="3:10" ht="12.75">
      <c r="C14">
        <v>1</v>
      </c>
      <c r="D14" s="22">
        <v>2</v>
      </c>
      <c r="E14" s="23" t="s">
        <v>11</v>
      </c>
      <c r="F14" s="23"/>
      <c r="G14" s="23">
        <f>H14-1</f>
        <v>1995</v>
      </c>
      <c r="H14" s="23">
        <f t="shared" si="0"/>
        <v>1996</v>
      </c>
      <c r="I14" s="22">
        <f>List1!$I$1-G14</f>
        <v>14</v>
      </c>
      <c r="J14" s="22">
        <f>List1!$I$1-H14</f>
        <v>13</v>
      </c>
    </row>
    <row r="15" spans="3:10" ht="12.75">
      <c r="C15">
        <v>1</v>
      </c>
      <c r="D15" s="22">
        <v>1</v>
      </c>
      <c r="E15" s="23" t="s">
        <v>12</v>
      </c>
      <c r="F15" s="23"/>
      <c r="G15" s="23">
        <f>H15-2</f>
        <v>1997</v>
      </c>
      <c r="H15" s="23">
        <f>G16-1</f>
        <v>1999</v>
      </c>
      <c r="I15" s="22">
        <f>List1!$I$1-G15</f>
        <v>12</v>
      </c>
      <c r="J15" s="22">
        <f>List1!$I$1-H15</f>
        <v>10</v>
      </c>
    </row>
    <row r="16" spans="4:10" ht="12.75">
      <c r="D16" s="22"/>
      <c r="E16" s="23" t="s">
        <v>18</v>
      </c>
      <c r="F16" s="22"/>
      <c r="G16" s="23">
        <f>H16-2</f>
        <v>2000</v>
      </c>
      <c r="H16" s="23">
        <f>G17-1</f>
        <v>2002</v>
      </c>
      <c r="I16" s="22">
        <f>List1!$I$1-G16</f>
        <v>9</v>
      </c>
      <c r="J16" s="22">
        <f>List1!$I$1-H16</f>
        <v>7</v>
      </c>
    </row>
    <row r="17" spans="4:10" ht="12.75">
      <c r="D17" s="22"/>
      <c r="E17" s="28" t="s">
        <v>22</v>
      </c>
      <c r="F17" s="22"/>
      <c r="G17" s="23">
        <f>H17-6</f>
        <v>2003</v>
      </c>
      <c r="H17" s="23">
        <f>List1!I1</f>
        <v>2009</v>
      </c>
      <c r="I17" s="22">
        <f>List1!$I$1-G17</f>
        <v>6</v>
      </c>
      <c r="J17" s="22">
        <f>List1!$I$1-H17</f>
        <v>0</v>
      </c>
    </row>
    <row r="27" ht="12.75">
      <c r="I27" t="s">
        <v>19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0:D10"/>
  <sheetViews>
    <sheetView workbookViewId="0" topLeftCell="A1">
      <selection activeCell="C26" sqref="C26"/>
    </sheetView>
  </sheetViews>
  <sheetFormatPr defaultColWidth="9.00390625" defaultRowHeight="12.75"/>
  <sheetData>
    <row r="10" spans="2:4" ht="12.75">
      <c r="B10" s="11"/>
      <c r="C10" s="11"/>
      <c r="D10" s="11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.</cp:lastModifiedBy>
  <cp:lastPrinted>2009-09-13T11:12:14Z</cp:lastPrinted>
  <dcterms:created xsi:type="dcterms:W3CDTF">2003-10-01T17:44:26Z</dcterms:created>
  <dcterms:modified xsi:type="dcterms:W3CDTF">2009-09-13T20:03:07Z</dcterms:modified>
  <cp:category/>
  <cp:version/>
  <cp:contentType/>
  <cp:contentStatus/>
</cp:coreProperties>
</file>